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6. июнь\Коммерческий ЦОД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Лист1!$A$38:$M$38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J31" i="1" l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K32" i="1" l="1"/>
  <c r="B5" i="2"/>
  <c r="K33" i="1" l="1"/>
</calcChain>
</file>

<file path=xl/sharedStrings.xml><?xml version="1.0" encoding="utf-8"?>
<sst xmlns="http://schemas.openxmlformats.org/spreadsheetml/2006/main" count="186" uniqueCount="115">
  <si>
    <t>№ п.п.</t>
  </si>
  <si>
    <t>Описание</t>
  </si>
  <si>
    <t>Адрес поставки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</si>
  <si>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</si>
  <si>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</si>
  <si>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</si>
  <si>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</si>
  <si>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</si>
  <si>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</si>
  <si>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</si>
  <si>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</si>
  <si>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в т.ч. НДС</t>
  </si>
  <si>
    <t>Наименование товара</t>
  </si>
  <si>
    <t>Гарантийные обязательства</t>
  </si>
  <si>
    <t>Срок службы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</si>
  <si>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</si>
  <si>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</si>
  <si>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</si>
  <si>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</si>
  <si>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</si>
  <si>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</si>
  <si>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бланков и открыток для телеграфного участка</t>
  </si>
  <si>
    <t>, тел. , эл.почта:</t>
  </si>
  <si>
    <t/>
  </si>
  <si>
    <t>19.10.2015</t>
  </si>
  <si>
    <t>Юмагулов Ильгам Ильдусович</t>
  </si>
  <si>
    <t>(347)221-54-32</t>
  </si>
  <si>
    <t>шт</t>
  </si>
  <si>
    <t>не ограничен</t>
  </si>
  <si>
    <t>Требуемые сроки поставки и монтажа (сборки):</t>
  </si>
  <si>
    <t xml:space="preserve">450095, г.Уфа, ул. Российская, 19 </t>
  </si>
  <si>
    <t>Производитель</t>
  </si>
  <si>
    <t>Спуск кабельный</t>
  </si>
  <si>
    <t>Лоток кабельный</t>
  </si>
  <si>
    <t>м</t>
  </si>
  <si>
    <t>Блок распределения питания</t>
  </si>
  <si>
    <t>Всего, руб.</t>
  </si>
  <si>
    <t>Патч-панель UTP на 24 порта 1U</t>
  </si>
  <si>
    <t>Патч-панель UTP на 24 порта 1U для монтажа в стойку 19"</t>
  </si>
  <si>
    <t>Кабель UTP 6 cat</t>
  </si>
  <si>
    <t>Кросс оптический на 48 волокон 24 порта LC duplex 1U</t>
  </si>
  <si>
    <t>Кабель SF 9/125 для помещений 24 волокна</t>
  </si>
  <si>
    <t>Кабель MMF 50/125 для помещений 24 волокна</t>
  </si>
  <si>
    <t>Кабельный органайзер в шкаф 19" 1U</t>
  </si>
  <si>
    <t>Кабельный органайзер в шкаф 19" 
- высота 1U
- тип - кольца
- материал - пластик</t>
  </si>
  <si>
    <t>Руководитель группы эксплуатации ВСК ОТИИТ Хасанов М.Р. тел.(347) 221-56-40, e-mail: marat@bashtel.ru</t>
  </si>
  <si>
    <t>Шкаф серверный</t>
  </si>
  <si>
    <t>Спуск кабельной трассы внешний плавный 90 град, ширина 300 мм. Предназначен для отвода кабеля от основной трассы и ввода в серверный шкаф</t>
  </si>
  <si>
    <t>Заглушка 19" 1U</t>
  </si>
  <si>
    <t>Заглушка 19" 2U</t>
  </si>
  <si>
    <t>Лоток кабельный перфорированный (короб) 500 х 50 мм  металлический предназначен для прокладки кабелей в местах прохождения основной трассы</t>
  </si>
  <si>
    <t>Кабель SF 9/125 негорючий для помещений 24 волокна</t>
  </si>
  <si>
    <t>Кабель MMF 50/125 негорючий для помещений 24 волокна</t>
  </si>
  <si>
    <t>Съемник для фальшпола</t>
  </si>
  <si>
    <t>Съемник для фальшпола. Для подъема, перемещения и укладки панелей фальшпола.
- количество присосок - 2
- диаметр присосок - 120 мм
- удерживаемый вес - до 60 кг
- материал - металл или пластик</t>
  </si>
  <si>
    <t>Блок распределения питания с автоматом для установки  в серверный шкаф 19"
- розетки С13, количество 16-24 шт
- розетки С19, количество 4-8 шт
- количество групп розеток - 2
- количество автоматов защиты - 2
- ток защиты автоматов - 2x16А
- монтаж вертикальный в шкаф
- подключение вилка  IEC60309 plug (32A 2P+E)</t>
  </si>
  <si>
    <t>PP24-1UC5EU-D05</t>
  </si>
  <si>
    <t>FOBX24-1U-000</t>
  </si>
  <si>
    <t>FP35-01U</t>
  </si>
  <si>
    <t>FP35-02U</t>
  </si>
  <si>
    <t>Доставка и монтаж силами и за счет Поставщика:
- установка серверных шкафов, арматуры, крепление распределителей питания, лотков и спусков;
- укладка кабеля (сетевого СКС, оптического) в кабельные лотки и шкафы, закрепление;
- заделка сетевого кабеля СКС в кроссы и монтаж кроссов;
- проделывание отверстий в существующих плитках фальшпола под ввод кабеля в шкаф.</t>
  </si>
  <si>
    <t>Кабель "витая пара" UTP 6 категория, 4 пары, бухта 305 м</t>
  </si>
  <si>
    <t>DKC, Россия</t>
  </si>
  <si>
    <t>7955.110</t>
  </si>
  <si>
    <t>Rittal, Германия</t>
  </si>
  <si>
    <t>Блок электрических розеток Zhuko</t>
  </si>
  <si>
    <t>Блок розеток в шкаф 19"
- высота блока розеток 1U 
- монтаж горизонтальный
- количество розеток - 5-7 евророзеток Zhuko с заземлением (DIN49440 Socket Schuko)
- подключение - розетка С13</t>
  </si>
  <si>
    <t>Hyperline, Россия</t>
  </si>
  <si>
    <t>Артикул</t>
  </si>
  <si>
    <t xml:space="preserve">Кабель подключения PDU </t>
  </si>
  <si>
    <t>Кабель подключения PDU 3х1.5 2м с разъемами С13 - С14</t>
  </si>
  <si>
    <t>PC-C13C14-2M</t>
  </si>
  <si>
    <t>Плитка фальшпола вентилляционная</t>
  </si>
  <si>
    <t>Lindner, Германия</t>
  </si>
  <si>
    <t>ITK, Россия</t>
  </si>
  <si>
    <t>компл.</t>
  </si>
  <si>
    <t>602.1</t>
  </si>
  <si>
    <t>H38R38</t>
  </si>
  <si>
    <t xml:space="preserve">LC1-C604-111
</t>
  </si>
  <si>
    <t>ITK-HP-28</t>
  </si>
  <si>
    <t>Набор винтов-гаек для крепления на 19` профиль (шайба + гайка + винт)</t>
  </si>
  <si>
    <t>Набор закладных гаек и винтов</t>
  </si>
  <si>
    <t>LS05-46U61-PPC</t>
  </si>
  <si>
    <t>Шкаф серверный 19"
- ширина 600 мм
- глубина 1000 мм
- высота 2140 мм
- монтажное пространство 46U, 
- сплошные боковые стенки,
- передняя и задняя двери с перфорацией плоские с замком, 
- без днища, 
- регулировка положения шкафа по высоте;
- сплошная крыша с кабельным вводом у задней двери;
- цвет черный;
- арматура для крепления кабельного лотка на крышу;
- место для крепления вертикальных распределителей питания у задней двери.</t>
  </si>
  <si>
    <t>FOBX-P8-SC</t>
  </si>
  <si>
    <t>FOSK-32</t>
  </si>
  <si>
    <t>FOSK-K</t>
  </si>
  <si>
    <t>FOKDZS-40</t>
  </si>
  <si>
    <t>FC1-LCULCU2C-SM</t>
  </si>
  <si>
    <t>FPT5003-LCU-C1L-1M5</t>
  </si>
  <si>
    <t>FPT09-LCU-C1L-1M5</t>
  </si>
  <si>
    <t>ITK 1U Оптический распределительный кросс до 24 портов (без планок, под 8п-3шт)</t>
  </si>
  <si>
    <t>Панель для 8-ми оптических адаптеров (SC или LC-Duplex в 19" кросс)</t>
  </si>
  <si>
    <t>Cплайс-кассета на 32 КДЗС</t>
  </si>
  <si>
    <t>Крышка для сплайс-кассеты</t>
  </si>
  <si>
    <t>Комплект для защиты сварки, 40мм</t>
  </si>
  <si>
    <t>Проходной адаптер LC-LC, (SM/MM), UPC, (Duplex)</t>
  </si>
  <si>
    <t>Оптический пигтеил, (MM), 50/125 (OM3), LC/UPC, LSZH, 1,5м</t>
  </si>
  <si>
    <t>Оптический пигтеил, (SM), 9/125 (OS2), LC/UPC, LSZH, 1,5м</t>
  </si>
  <si>
    <t>Панель для оптических адаптеров</t>
  </si>
  <si>
    <t>Cплайс-кассета</t>
  </si>
  <si>
    <t>Комплект для защиты сварки</t>
  </si>
  <si>
    <t>Проходной адаптер LC-LC</t>
  </si>
  <si>
    <t>Оптический пигтеил MM</t>
  </si>
  <si>
    <t>Оптический пигтеил SM</t>
  </si>
  <si>
    <t>CO05-1M4R</t>
  </si>
  <si>
    <t>Плитка фальшпола вентиляционная для подвода холодного воздуха к серверным шкафам
- размер 60 х 60 см
- толщина 38 мм
- перфорация 38%
- диаметр отверстий 12 мм
- класс нагрузки 3 kH (DIN EN 12825)
- класс огнестойкости А1 (DIN 4102)
- покрытие линолеум серого цвета</t>
  </si>
  <si>
    <t>-</t>
  </si>
  <si>
    <t>Работы по монтажу</t>
  </si>
  <si>
    <t>- установка серверных шкафов, арматуры, крепление распределителей питания, лотков и спусков;
- укладка кабеля (сетевого СКС, оптического) в кабельные лотки и шкафы, закрепление;
- заделка сетевого кабеля СКС в кроссы и монтаж кроссов;
- проделывание отверстий в существующих плитках фальшпола под ввод кабеля в шкаф.</t>
  </si>
  <si>
    <t>Предельная стоимость лота составляет 1 982 352,89 руб., в том числе НДС - 302 392,81 руб.</t>
  </si>
  <si>
    <t>РАЗДЕЛ IV. Техническое задание Документации о закупке</t>
  </si>
  <si>
    <t>Объем может быть изменен на 20% без изменения стоимости единицы</t>
  </si>
  <si>
    <t>Поставка оборудования - до 10.08.2017
Монтаж оборудования - до 30.08.2017</t>
  </si>
  <si>
    <t>Предоставление гарантии на товар (в т.ч. ЗИП) на срок не менее 24 месяцев, на выполненные работы - не менее 12 месяцев с момента 
подписания Акта выполненных работ.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</si>
</sst>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р_."/>
    <numFmt numFmtId="165" formatCode="&quot;See Note &quot;\ #"/>
    <numFmt numFmtId="166" formatCode="#,##0.0000_р_."/>
    <numFmt numFmtId="167" formatCode="#,##0.00000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ourier"/>
      <family val="1"/>
      <charset val="204"/>
    </font>
    <font>
      <sz val="8"/>
      <name val="Helv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/>
    <xf numFmtId="0" fontId="1" fillId="0" borderId="0"/>
    <xf numFmtId="0" fontId="5" fillId="0" borderId="11" applyNumberFormat="0" applyFill="0" applyProtection="0">
      <alignment horizontal="center" vertical="center" wrapText="1"/>
    </xf>
    <xf numFmtId="0" fontId="9" fillId="0" borderId="0"/>
    <xf numFmtId="165" fontId="10" fillId="0" borderId="0">
      <alignment horizontal="left"/>
    </xf>
    <xf numFmtId="0" fontId="1" fillId="0" borderId="0"/>
  </cellStyleXfs>
  <cellXfs count="7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3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6" fillId="0" borderId="11" xfId="2" applyFont="1" applyFill="1" applyBorder="1" applyAlignment="1" applyProtection="1">
      <alignment horizontal="left" vertical="top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0" borderId="3" xfId="0" applyBorder="1" applyAlignment="1">
      <alignment horizontal="center" vertical="top"/>
    </xf>
    <xf numFmtId="0" fontId="6" fillId="0" borderId="0" xfId="2" applyFont="1" applyFill="1" applyBorder="1" applyAlignment="1" applyProtection="1">
      <alignment horizontal="left" vertical="top" wrapText="1"/>
    </xf>
    <xf numFmtId="49" fontId="0" fillId="0" borderId="3" xfId="0" applyNumberFormat="1" applyBorder="1" applyAlignment="1">
      <alignment horizontal="center" vertical="top"/>
    </xf>
    <xf numFmtId="164" fontId="0" fillId="0" borderId="3" xfId="0" applyNumberForma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11" xfId="2" applyFont="1" applyFill="1" applyBorder="1" applyAlignment="1" applyProtection="1">
      <alignment horizontal="center" vertical="top" wrapText="1"/>
    </xf>
    <xf numFmtId="0" fontId="6" fillId="0" borderId="0" xfId="2" applyFont="1" applyFill="1" applyBorder="1" applyAlignment="1" applyProtection="1">
      <alignment horizontal="center" vertical="top" wrapText="1"/>
    </xf>
    <xf numFmtId="166" fontId="0" fillId="0" borderId="1" xfId="0" applyNumberFormat="1" applyBorder="1" applyAlignment="1">
      <alignment horizontal="center" vertical="top" wrapText="1"/>
    </xf>
    <xf numFmtId="167" fontId="0" fillId="0" borderId="0" xfId="0" applyNumberFormat="1" applyBorder="1" applyAlignment="1">
      <alignment vertical="top" wrapText="1"/>
    </xf>
    <xf numFmtId="0" fontId="7" fillId="0" borderId="1" xfId="0" quotePrefix="1" applyFont="1" applyBorder="1" applyAlignment="1">
      <alignment vertical="top" wrapText="1"/>
    </xf>
    <xf numFmtId="4" fontId="0" fillId="0" borderId="0" xfId="0" applyNumberFormat="1"/>
    <xf numFmtId="164" fontId="0" fillId="0" borderId="0" xfId="0" applyNumberFormat="1"/>
    <xf numFmtId="0" fontId="0" fillId="0" borderId="1" xfId="0" applyNumberFormat="1" applyBorder="1" applyAlignment="1">
      <alignment horizontal="center" vertical="top"/>
    </xf>
    <xf numFmtId="0" fontId="6" fillId="0" borderId="1" xfId="0" applyNumberFormat="1" applyFont="1" applyBorder="1" applyAlignment="1">
      <alignment horizontal="center" vertical="top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2" fontId="0" fillId="0" borderId="1" xfId="0" applyNumberFormat="1" applyBorder="1" applyAlignment="1">
      <alignment horizontal="center" vertical="top" wrapText="1"/>
    </xf>
  </cellXfs>
  <cellStyles count="6">
    <cellStyle name="Normal_CUSTP&amp;LM" xfId="3"/>
    <cellStyle name="Unit" xfId="4"/>
    <cellStyle name="xx_data" xfId="2"/>
    <cellStyle name="Обычный" xfId="0" builtinId="0"/>
    <cellStyle name="Обычный 2" xfId="1"/>
    <cellStyle name="Обычн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46"/>
  <sheetViews>
    <sheetView tabSelected="1" zoomScaleNormal="100" workbookViewId="0">
      <pane ySplit="6" topLeftCell="A25" activePane="bottomLeft" state="frozen"/>
      <selection pane="bottomLeft" activeCell="K7" sqref="K7:K31"/>
    </sheetView>
  </sheetViews>
  <sheetFormatPr defaultRowHeight="15" x14ac:dyDescent="0.25"/>
  <cols>
    <col min="1" max="1" width="0.85546875" customWidth="1"/>
    <col min="2" max="2" width="6.140625" customWidth="1"/>
    <col min="3" max="3" width="14" style="32" customWidth="1"/>
    <col min="4" max="4" width="17.85546875" customWidth="1"/>
    <col min="5" max="5" width="15" style="32" customWidth="1"/>
    <col min="6" max="6" width="42.28515625" customWidth="1"/>
    <col min="9" max="9" width="17.85546875" customWidth="1"/>
    <col min="10" max="10" width="16.85546875" customWidth="1"/>
    <col min="11" max="11" width="17.7109375" customWidth="1"/>
    <col min="12" max="12" width="18.7109375" customWidth="1"/>
    <col min="13" max="13" width="3.28515625" customWidth="1"/>
    <col min="14" max="14" width="11.7109375" bestFit="1" customWidth="1"/>
    <col min="15" max="15" width="11.42578125" bestFit="1" customWidth="1"/>
    <col min="16" max="16" width="10" bestFit="1" customWidth="1"/>
  </cols>
  <sheetData>
    <row r="1" spans="2:18" x14ac:dyDescent="0.25">
      <c r="I1" s="46" t="s">
        <v>111</v>
      </c>
      <c r="J1" s="47"/>
      <c r="K1" s="47"/>
      <c r="L1" s="47"/>
    </row>
    <row r="2" spans="2:18" x14ac:dyDescent="0.25">
      <c r="B2" s="59" t="s">
        <v>8</v>
      </c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2:18" x14ac:dyDescent="0.25">
      <c r="D3" s="6"/>
      <c r="E3" s="29"/>
      <c r="F3" s="9"/>
      <c r="M3" s="5"/>
    </row>
    <row r="4" spans="2:18" x14ac:dyDescent="0.25">
      <c r="B4" s="53" t="s">
        <v>0</v>
      </c>
      <c r="C4" s="48" t="s">
        <v>68</v>
      </c>
      <c r="D4" s="53" t="s">
        <v>12</v>
      </c>
      <c r="E4" s="48" t="s">
        <v>31</v>
      </c>
      <c r="F4" s="53" t="s">
        <v>1</v>
      </c>
      <c r="G4" s="53" t="s">
        <v>9</v>
      </c>
      <c r="H4" s="53" t="s">
        <v>10</v>
      </c>
      <c r="I4" s="69" t="s">
        <v>15</v>
      </c>
      <c r="J4" s="67" t="s">
        <v>16</v>
      </c>
      <c r="K4" s="58" t="s">
        <v>17</v>
      </c>
      <c r="L4" s="53" t="s">
        <v>2</v>
      </c>
      <c r="M4" s="5"/>
    </row>
    <row r="5" spans="2:18" s="4" customFormat="1" ht="48.75" customHeight="1" x14ac:dyDescent="0.25">
      <c r="B5" s="53"/>
      <c r="C5" s="49"/>
      <c r="D5" s="53"/>
      <c r="E5" s="49"/>
      <c r="F5" s="53"/>
      <c r="G5" s="53"/>
      <c r="H5" s="53"/>
      <c r="I5" s="70"/>
      <c r="J5" s="68"/>
      <c r="K5" s="58"/>
      <c r="L5" s="53"/>
    </row>
    <row r="6" spans="2:18" x14ac:dyDescent="0.25">
      <c r="B6" s="1">
        <v>1</v>
      </c>
      <c r="C6" s="35">
        <v>2</v>
      </c>
      <c r="D6" s="17">
        <v>3</v>
      </c>
      <c r="E6" s="28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</row>
    <row r="7" spans="2:18" s="8" customFormat="1" ht="165" customHeight="1" x14ac:dyDescent="0.25">
      <c r="B7" s="7">
        <v>1</v>
      </c>
      <c r="C7" s="37" t="s">
        <v>82</v>
      </c>
      <c r="D7" s="16" t="s">
        <v>46</v>
      </c>
      <c r="E7" s="33" t="s">
        <v>74</v>
      </c>
      <c r="F7" s="30" t="s">
        <v>83</v>
      </c>
      <c r="G7" s="7" t="s">
        <v>27</v>
      </c>
      <c r="H7" s="44">
        <v>12</v>
      </c>
      <c r="I7" s="18">
        <v>53548.77</v>
      </c>
      <c r="J7" s="18">
        <f>I7*H7</f>
        <v>642585.24</v>
      </c>
      <c r="K7" s="19">
        <f>J7*1.18</f>
        <v>758250.58319999999</v>
      </c>
      <c r="L7" s="2" t="s">
        <v>30</v>
      </c>
      <c r="O7" s="42"/>
      <c r="P7" s="15"/>
      <c r="Q7" s="15"/>
      <c r="R7" s="15"/>
    </row>
    <row r="8" spans="2:18" s="8" customFormat="1" ht="33.75" x14ac:dyDescent="0.25">
      <c r="B8" s="7">
        <v>2</v>
      </c>
      <c r="C8" s="37">
        <v>35267</v>
      </c>
      <c r="D8" s="16" t="s">
        <v>33</v>
      </c>
      <c r="E8" s="33" t="s">
        <v>62</v>
      </c>
      <c r="F8" s="31" t="s">
        <v>50</v>
      </c>
      <c r="G8" s="7" t="s">
        <v>34</v>
      </c>
      <c r="H8" s="44">
        <v>3</v>
      </c>
      <c r="I8" s="18">
        <v>1104.4000000000001</v>
      </c>
      <c r="J8" s="18">
        <f t="shared" ref="J8:J31" si="0">I8*H8</f>
        <v>3313.2000000000003</v>
      </c>
      <c r="K8" s="19">
        <f t="shared" ref="K8:K31" si="1">J8*1.18</f>
        <v>3909.576</v>
      </c>
      <c r="L8" s="2" t="s">
        <v>30</v>
      </c>
      <c r="O8" s="42"/>
      <c r="P8" s="15"/>
      <c r="R8" s="15"/>
    </row>
    <row r="9" spans="2:18" s="8" customFormat="1" ht="33.75" x14ac:dyDescent="0.25">
      <c r="B9" s="7">
        <v>3</v>
      </c>
      <c r="C9" s="37">
        <v>36785</v>
      </c>
      <c r="D9" s="16" t="s">
        <v>32</v>
      </c>
      <c r="E9" s="33" t="s">
        <v>62</v>
      </c>
      <c r="F9" s="30" t="s">
        <v>47</v>
      </c>
      <c r="G9" s="7" t="s">
        <v>27</v>
      </c>
      <c r="H9" s="45">
        <v>14</v>
      </c>
      <c r="I9" s="18">
        <v>1156</v>
      </c>
      <c r="J9" s="18">
        <f t="shared" si="0"/>
        <v>16184</v>
      </c>
      <c r="K9" s="19">
        <f t="shared" si="1"/>
        <v>19097.12</v>
      </c>
      <c r="L9" s="2" t="s">
        <v>30</v>
      </c>
      <c r="O9" s="42"/>
      <c r="P9" s="15"/>
      <c r="R9" s="15"/>
    </row>
    <row r="10" spans="2:18" s="8" customFormat="1" ht="101.25" x14ac:dyDescent="0.25">
      <c r="B10" s="7">
        <v>4</v>
      </c>
      <c r="C10" s="37" t="s">
        <v>63</v>
      </c>
      <c r="D10" s="16" t="s">
        <v>35</v>
      </c>
      <c r="E10" s="33" t="s">
        <v>64</v>
      </c>
      <c r="F10" s="31" t="s">
        <v>55</v>
      </c>
      <c r="G10" s="7" t="s">
        <v>27</v>
      </c>
      <c r="H10" s="44">
        <v>24</v>
      </c>
      <c r="I10" s="18">
        <v>15613</v>
      </c>
      <c r="J10" s="18">
        <f t="shared" si="0"/>
        <v>374712</v>
      </c>
      <c r="K10" s="19">
        <f t="shared" si="1"/>
        <v>442160.16</v>
      </c>
      <c r="L10" s="2" t="s">
        <v>30</v>
      </c>
      <c r="O10" s="42"/>
      <c r="P10" s="15"/>
      <c r="R10" s="15"/>
    </row>
    <row r="11" spans="2:18" s="8" customFormat="1" ht="67.5" x14ac:dyDescent="0.25">
      <c r="B11" s="7">
        <v>5</v>
      </c>
      <c r="C11" s="37">
        <v>255002</v>
      </c>
      <c r="D11" s="16" t="s">
        <v>65</v>
      </c>
      <c r="E11" s="33" t="s">
        <v>67</v>
      </c>
      <c r="F11" s="31" t="s">
        <v>66</v>
      </c>
      <c r="G11" s="7" t="s">
        <v>27</v>
      </c>
      <c r="H11" s="44">
        <v>6</v>
      </c>
      <c r="I11" s="18">
        <v>1424.75</v>
      </c>
      <c r="J11" s="18">
        <f t="shared" si="0"/>
        <v>8548.5</v>
      </c>
      <c r="K11" s="19">
        <f t="shared" si="1"/>
        <v>10087.23</v>
      </c>
      <c r="L11" s="2" t="s">
        <v>30</v>
      </c>
      <c r="O11" s="42"/>
      <c r="P11" s="15"/>
      <c r="R11" s="15"/>
    </row>
    <row r="12" spans="2:18" s="8" customFormat="1" ht="45" x14ac:dyDescent="0.25">
      <c r="B12" s="7">
        <v>6</v>
      </c>
      <c r="C12" s="37" t="s">
        <v>71</v>
      </c>
      <c r="D12" s="22" t="s">
        <v>69</v>
      </c>
      <c r="E12" s="33" t="s">
        <v>74</v>
      </c>
      <c r="F12" s="31" t="s">
        <v>70</v>
      </c>
      <c r="G12" s="7" t="s">
        <v>27</v>
      </c>
      <c r="H12" s="44">
        <v>6</v>
      </c>
      <c r="I12" s="18">
        <v>21648.67</v>
      </c>
      <c r="J12" s="18">
        <f t="shared" si="0"/>
        <v>129892.01999999999</v>
      </c>
      <c r="K12" s="19">
        <f t="shared" si="1"/>
        <v>153272.58359999998</v>
      </c>
      <c r="L12" s="2" t="s">
        <v>30</v>
      </c>
      <c r="O12" s="42"/>
      <c r="P12" s="15"/>
      <c r="R12" s="15"/>
    </row>
    <row r="13" spans="2:18" s="8" customFormat="1" ht="101.25" x14ac:dyDescent="0.25">
      <c r="B13" s="7">
        <v>7</v>
      </c>
      <c r="C13" s="37" t="s">
        <v>77</v>
      </c>
      <c r="D13" s="20" t="s">
        <v>72</v>
      </c>
      <c r="E13" s="33" t="s">
        <v>73</v>
      </c>
      <c r="F13" s="31" t="s">
        <v>106</v>
      </c>
      <c r="G13" s="7" t="s">
        <v>27</v>
      </c>
      <c r="H13" s="45">
        <v>14</v>
      </c>
      <c r="I13" s="18">
        <v>2267.14</v>
      </c>
      <c r="J13" s="18">
        <f t="shared" si="0"/>
        <v>31739.96</v>
      </c>
      <c r="K13" s="19">
        <f t="shared" si="1"/>
        <v>37453.152799999996</v>
      </c>
      <c r="L13" s="2" t="s">
        <v>30</v>
      </c>
      <c r="O13" s="42"/>
      <c r="P13" s="15"/>
      <c r="R13" s="15"/>
    </row>
    <row r="14" spans="2:18" s="8" customFormat="1" ht="30" x14ac:dyDescent="0.25">
      <c r="B14" s="7">
        <v>8</v>
      </c>
      <c r="C14" s="37" t="s">
        <v>56</v>
      </c>
      <c r="D14" s="2" t="s">
        <v>37</v>
      </c>
      <c r="E14" s="33" t="s">
        <v>74</v>
      </c>
      <c r="F14" s="30" t="s">
        <v>38</v>
      </c>
      <c r="G14" s="7" t="s">
        <v>27</v>
      </c>
      <c r="H14" s="44">
        <v>24</v>
      </c>
      <c r="I14" s="18">
        <v>2494.38</v>
      </c>
      <c r="J14" s="18">
        <f t="shared" si="0"/>
        <v>59865.120000000003</v>
      </c>
      <c r="K14" s="19">
        <f t="shared" si="1"/>
        <v>70640.8416</v>
      </c>
      <c r="L14" s="2" t="s">
        <v>30</v>
      </c>
      <c r="O14" s="42"/>
      <c r="P14" s="15"/>
      <c r="R14" s="15"/>
    </row>
    <row r="15" spans="2:18" s="8" customFormat="1" ht="30" x14ac:dyDescent="0.25">
      <c r="B15" s="7">
        <v>9</v>
      </c>
      <c r="C15" s="37" t="s">
        <v>78</v>
      </c>
      <c r="D15" s="2" t="s">
        <v>39</v>
      </c>
      <c r="E15" s="33"/>
      <c r="F15" s="30" t="s">
        <v>61</v>
      </c>
      <c r="G15" s="7" t="s">
        <v>27</v>
      </c>
      <c r="H15" s="44">
        <v>6</v>
      </c>
      <c r="I15" s="18">
        <v>9356.09</v>
      </c>
      <c r="J15" s="18">
        <f t="shared" si="0"/>
        <v>56136.54</v>
      </c>
      <c r="K15" s="19">
        <f t="shared" si="1"/>
        <v>66241.117199999993</v>
      </c>
      <c r="L15" s="2" t="s">
        <v>30</v>
      </c>
      <c r="N15" s="43"/>
      <c r="O15" s="42"/>
      <c r="P15" s="15"/>
      <c r="Q15" s="15"/>
      <c r="R15" s="15"/>
    </row>
    <row r="16" spans="2:18" s="8" customFormat="1" ht="60" x14ac:dyDescent="0.25">
      <c r="B16" s="7">
        <v>10</v>
      </c>
      <c r="C16" s="37" t="s">
        <v>57</v>
      </c>
      <c r="D16" s="2" t="s">
        <v>40</v>
      </c>
      <c r="E16" s="33" t="s">
        <v>74</v>
      </c>
      <c r="F16" s="30" t="s">
        <v>91</v>
      </c>
      <c r="G16" s="7" t="s">
        <v>27</v>
      </c>
      <c r="H16" s="44">
        <v>24</v>
      </c>
      <c r="I16" s="18">
        <v>906.25</v>
      </c>
      <c r="J16" s="18">
        <f t="shared" si="0"/>
        <v>21750</v>
      </c>
      <c r="K16" s="19">
        <f t="shared" si="1"/>
        <v>25665</v>
      </c>
      <c r="L16" s="2" t="s">
        <v>30</v>
      </c>
      <c r="O16" s="42"/>
      <c r="P16" s="15"/>
      <c r="Q16" s="15"/>
      <c r="R16" s="15"/>
    </row>
    <row r="17" spans="2:18" s="8" customFormat="1" ht="45" x14ac:dyDescent="0.25">
      <c r="B17" s="7">
        <v>11</v>
      </c>
      <c r="C17" s="37" t="s">
        <v>84</v>
      </c>
      <c r="D17" s="2" t="s">
        <v>99</v>
      </c>
      <c r="E17" s="33" t="s">
        <v>74</v>
      </c>
      <c r="F17" s="30" t="s">
        <v>92</v>
      </c>
      <c r="G17" s="7" t="s">
        <v>27</v>
      </c>
      <c r="H17" s="44">
        <v>72</v>
      </c>
      <c r="I17" s="18">
        <v>21.69</v>
      </c>
      <c r="J17" s="18">
        <f t="shared" si="0"/>
        <v>1561.68</v>
      </c>
      <c r="K17" s="19">
        <f t="shared" si="1"/>
        <v>1842.7824000000001</v>
      </c>
      <c r="L17" s="2" t="s">
        <v>30</v>
      </c>
      <c r="O17" s="42"/>
      <c r="P17" s="15"/>
      <c r="Q17" s="15"/>
      <c r="R17" s="15"/>
    </row>
    <row r="18" spans="2:18" s="8" customFormat="1" ht="30" x14ac:dyDescent="0.25">
      <c r="B18" s="7">
        <v>12</v>
      </c>
      <c r="C18" s="37" t="s">
        <v>85</v>
      </c>
      <c r="D18" s="2" t="s">
        <v>100</v>
      </c>
      <c r="E18" s="33" t="s">
        <v>74</v>
      </c>
      <c r="F18" s="30" t="s">
        <v>93</v>
      </c>
      <c r="G18" s="7" t="s">
        <v>27</v>
      </c>
      <c r="H18" s="44">
        <v>48</v>
      </c>
      <c r="I18" s="18">
        <v>38.119999999999997</v>
      </c>
      <c r="J18" s="18">
        <f t="shared" si="0"/>
        <v>1829.7599999999998</v>
      </c>
      <c r="K18" s="19">
        <f t="shared" si="1"/>
        <v>2159.1167999999998</v>
      </c>
      <c r="L18" s="2" t="s">
        <v>30</v>
      </c>
      <c r="O18" s="42"/>
      <c r="P18" s="15"/>
      <c r="Q18" s="15"/>
      <c r="R18" s="15"/>
    </row>
    <row r="19" spans="2:18" s="8" customFormat="1" ht="30" x14ac:dyDescent="0.25">
      <c r="B19" s="7">
        <v>13</v>
      </c>
      <c r="C19" s="37" t="s">
        <v>86</v>
      </c>
      <c r="D19" s="2" t="s">
        <v>94</v>
      </c>
      <c r="E19" s="33" t="s">
        <v>74</v>
      </c>
      <c r="F19" s="30" t="s">
        <v>94</v>
      </c>
      <c r="G19" s="7" t="s">
        <v>27</v>
      </c>
      <c r="H19" s="44">
        <v>24</v>
      </c>
      <c r="I19" s="18">
        <v>15.77</v>
      </c>
      <c r="J19" s="18">
        <f t="shared" si="0"/>
        <v>378.48</v>
      </c>
      <c r="K19" s="19">
        <f t="shared" si="1"/>
        <v>446.60640000000001</v>
      </c>
      <c r="L19" s="2" t="s">
        <v>30</v>
      </c>
      <c r="O19" s="42"/>
      <c r="P19" s="15"/>
      <c r="Q19" s="15"/>
      <c r="R19" s="15"/>
    </row>
    <row r="20" spans="2:18" s="8" customFormat="1" ht="30" x14ac:dyDescent="0.25">
      <c r="B20" s="7">
        <v>14</v>
      </c>
      <c r="C20" s="37" t="s">
        <v>87</v>
      </c>
      <c r="D20" s="2" t="s">
        <v>101</v>
      </c>
      <c r="E20" s="33" t="s">
        <v>74</v>
      </c>
      <c r="F20" s="30" t="s">
        <v>95</v>
      </c>
      <c r="G20" s="7" t="s">
        <v>27</v>
      </c>
      <c r="H20" s="44">
        <v>1200</v>
      </c>
      <c r="I20" s="18">
        <v>5.92</v>
      </c>
      <c r="J20" s="18">
        <f t="shared" si="0"/>
        <v>7104</v>
      </c>
      <c r="K20" s="19">
        <f t="shared" si="1"/>
        <v>8382.7199999999993</v>
      </c>
      <c r="L20" s="2" t="s">
        <v>30</v>
      </c>
      <c r="O20" s="42"/>
      <c r="P20" s="15"/>
      <c r="Q20" s="15"/>
      <c r="R20" s="15"/>
    </row>
    <row r="21" spans="2:18" s="8" customFormat="1" ht="30" x14ac:dyDescent="0.25">
      <c r="B21" s="7">
        <v>15</v>
      </c>
      <c r="C21" s="37" t="s">
        <v>88</v>
      </c>
      <c r="D21" s="2" t="s">
        <v>102</v>
      </c>
      <c r="E21" s="33" t="s">
        <v>74</v>
      </c>
      <c r="F21" s="30" t="s">
        <v>96</v>
      </c>
      <c r="G21" s="7" t="s">
        <v>27</v>
      </c>
      <c r="H21" s="44">
        <v>600</v>
      </c>
      <c r="I21" s="18">
        <v>36.130000000000003</v>
      </c>
      <c r="J21" s="18">
        <f t="shared" si="0"/>
        <v>21678</v>
      </c>
      <c r="K21" s="19">
        <f t="shared" si="1"/>
        <v>25580.039999999997</v>
      </c>
      <c r="L21" s="2" t="s">
        <v>30</v>
      </c>
      <c r="O21" s="42"/>
      <c r="P21" s="15"/>
      <c r="Q21" s="15"/>
      <c r="R21" s="15"/>
    </row>
    <row r="22" spans="2:18" s="8" customFormat="1" ht="30" x14ac:dyDescent="0.25">
      <c r="B22" s="7">
        <v>16</v>
      </c>
      <c r="C22" s="37" t="s">
        <v>89</v>
      </c>
      <c r="D22" s="2" t="s">
        <v>103</v>
      </c>
      <c r="E22" s="33" t="s">
        <v>74</v>
      </c>
      <c r="F22" s="30" t="s">
        <v>97</v>
      </c>
      <c r="G22" s="7" t="s">
        <v>27</v>
      </c>
      <c r="H22" s="44">
        <v>576</v>
      </c>
      <c r="I22" s="18">
        <v>114.36</v>
      </c>
      <c r="J22" s="18">
        <f t="shared" si="0"/>
        <v>65871.360000000001</v>
      </c>
      <c r="K22" s="19">
        <f t="shared" si="1"/>
        <v>77728.204799999992</v>
      </c>
      <c r="L22" s="2" t="s">
        <v>30</v>
      </c>
      <c r="O22" s="42"/>
      <c r="P22" s="15"/>
      <c r="Q22" s="15"/>
      <c r="R22" s="15"/>
    </row>
    <row r="23" spans="2:18" s="8" customFormat="1" ht="30" x14ac:dyDescent="0.25">
      <c r="B23" s="7">
        <v>17</v>
      </c>
      <c r="C23" s="37" t="s">
        <v>90</v>
      </c>
      <c r="D23" s="2" t="s">
        <v>104</v>
      </c>
      <c r="E23" s="33" t="s">
        <v>74</v>
      </c>
      <c r="F23" s="30" t="s">
        <v>98</v>
      </c>
      <c r="G23" s="7" t="s">
        <v>27</v>
      </c>
      <c r="H23" s="44">
        <v>576</v>
      </c>
      <c r="I23" s="18">
        <v>69.650000000000006</v>
      </c>
      <c r="J23" s="18">
        <f t="shared" si="0"/>
        <v>40118.400000000001</v>
      </c>
      <c r="K23" s="19">
        <f t="shared" si="1"/>
        <v>47339.712</v>
      </c>
      <c r="L23" s="2" t="s">
        <v>30</v>
      </c>
      <c r="O23" s="42"/>
      <c r="P23" s="15"/>
      <c r="Q23" s="15"/>
      <c r="R23" s="15"/>
    </row>
    <row r="24" spans="2:18" s="8" customFormat="1" ht="45" x14ac:dyDescent="0.25">
      <c r="B24" s="7">
        <v>18</v>
      </c>
      <c r="C24" s="37"/>
      <c r="D24" s="2" t="s">
        <v>41</v>
      </c>
      <c r="E24" s="33"/>
      <c r="F24" s="30" t="s">
        <v>51</v>
      </c>
      <c r="G24" s="7" t="s">
        <v>34</v>
      </c>
      <c r="H24" s="44">
        <v>70</v>
      </c>
      <c r="I24" s="18">
        <v>653.39</v>
      </c>
      <c r="J24" s="18">
        <f t="shared" si="0"/>
        <v>45737.299999999996</v>
      </c>
      <c r="K24" s="19">
        <f t="shared" si="1"/>
        <v>53970.013999999996</v>
      </c>
      <c r="L24" s="2" t="s">
        <v>30</v>
      </c>
      <c r="O24" s="42"/>
      <c r="P24" s="15"/>
      <c r="R24" s="15"/>
    </row>
    <row r="25" spans="2:18" s="8" customFormat="1" ht="60" x14ac:dyDescent="0.25">
      <c r="B25" s="7">
        <v>19</v>
      </c>
      <c r="C25" s="37"/>
      <c r="D25" s="2" t="s">
        <v>42</v>
      </c>
      <c r="E25" s="33"/>
      <c r="F25" s="30" t="s">
        <v>52</v>
      </c>
      <c r="G25" s="7" t="s">
        <v>34</v>
      </c>
      <c r="H25" s="44">
        <v>70</v>
      </c>
      <c r="I25" s="18">
        <v>420.25</v>
      </c>
      <c r="J25" s="18">
        <f t="shared" si="0"/>
        <v>29417.5</v>
      </c>
      <c r="K25" s="19">
        <f t="shared" si="1"/>
        <v>34712.65</v>
      </c>
      <c r="L25" s="2" t="s">
        <v>30</v>
      </c>
      <c r="O25" s="42"/>
      <c r="P25" s="15"/>
      <c r="R25" s="15"/>
    </row>
    <row r="26" spans="2:18" s="8" customFormat="1" ht="45" x14ac:dyDescent="0.25">
      <c r="B26" s="7">
        <v>20</v>
      </c>
      <c r="C26" s="37" t="s">
        <v>105</v>
      </c>
      <c r="D26" s="2" t="s">
        <v>43</v>
      </c>
      <c r="E26" s="33" t="s">
        <v>74</v>
      </c>
      <c r="F26" s="30" t="s">
        <v>44</v>
      </c>
      <c r="G26" s="7" t="s">
        <v>27</v>
      </c>
      <c r="H26" s="44">
        <v>24</v>
      </c>
      <c r="I26" s="18">
        <v>238.75</v>
      </c>
      <c r="J26" s="18">
        <f t="shared" si="0"/>
        <v>5730</v>
      </c>
      <c r="K26" s="19">
        <f t="shared" si="1"/>
        <v>6761.4</v>
      </c>
      <c r="L26" s="2" t="s">
        <v>30</v>
      </c>
      <c r="O26" s="42"/>
      <c r="P26" s="15"/>
      <c r="R26" s="15"/>
    </row>
    <row r="27" spans="2:18" s="8" customFormat="1" ht="67.5" x14ac:dyDescent="0.25">
      <c r="B27" s="7">
        <v>21</v>
      </c>
      <c r="C27" s="37" t="s">
        <v>76</v>
      </c>
      <c r="D27" s="2" t="s">
        <v>53</v>
      </c>
      <c r="E27" s="33" t="s">
        <v>73</v>
      </c>
      <c r="F27" s="30" t="s">
        <v>54</v>
      </c>
      <c r="G27" s="7" t="s">
        <v>27</v>
      </c>
      <c r="H27" s="44">
        <v>2</v>
      </c>
      <c r="I27" s="18">
        <v>2313.75</v>
      </c>
      <c r="J27" s="18">
        <f t="shared" si="0"/>
        <v>4627.5</v>
      </c>
      <c r="K27" s="19">
        <f t="shared" si="1"/>
        <v>5460.45</v>
      </c>
      <c r="L27" s="2" t="s">
        <v>30</v>
      </c>
      <c r="O27" s="42"/>
      <c r="P27" s="15"/>
      <c r="R27" s="15"/>
    </row>
    <row r="28" spans="2:18" s="8" customFormat="1" ht="30" x14ac:dyDescent="0.25">
      <c r="B28" s="7">
        <v>22</v>
      </c>
      <c r="C28" s="37" t="s">
        <v>79</v>
      </c>
      <c r="D28" s="2" t="s">
        <v>81</v>
      </c>
      <c r="E28" s="33" t="s">
        <v>74</v>
      </c>
      <c r="F28" s="30" t="s">
        <v>80</v>
      </c>
      <c r="G28" s="7" t="s">
        <v>75</v>
      </c>
      <c r="H28" s="44">
        <v>10</v>
      </c>
      <c r="I28" s="18">
        <v>86.52</v>
      </c>
      <c r="J28" s="18">
        <f t="shared" si="0"/>
        <v>865.19999999999993</v>
      </c>
      <c r="K28" s="19">
        <f t="shared" si="1"/>
        <v>1020.9359999999999</v>
      </c>
      <c r="L28" s="2" t="s">
        <v>30</v>
      </c>
      <c r="O28" s="42"/>
      <c r="P28" s="15"/>
      <c r="R28" s="15"/>
    </row>
    <row r="29" spans="2:18" s="8" customFormat="1" ht="30" x14ac:dyDescent="0.25">
      <c r="B29" s="7">
        <v>23</v>
      </c>
      <c r="C29" s="37" t="s">
        <v>58</v>
      </c>
      <c r="D29" s="2" t="s">
        <v>48</v>
      </c>
      <c r="E29" s="33" t="s">
        <v>74</v>
      </c>
      <c r="F29" s="30" t="s">
        <v>48</v>
      </c>
      <c r="G29" s="7" t="s">
        <v>27</v>
      </c>
      <c r="H29" s="44">
        <v>20</v>
      </c>
      <c r="I29" s="39">
        <v>84.25</v>
      </c>
      <c r="J29" s="18">
        <f t="shared" si="0"/>
        <v>1685</v>
      </c>
      <c r="K29" s="19">
        <f t="shared" si="1"/>
        <v>1988.3</v>
      </c>
      <c r="L29" s="2" t="s">
        <v>30</v>
      </c>
      <c r="O29" s="42"/>
      <c r="P29" s="15"/>
      <c r="R29" s="15"/>
    </row>
    <row r="30" spans="2:18" s="8" customFormat="1" ht="30" x14ac:dyDescent="0.25">
      <c r="B30" s="7">
        <v>24</v>
      </c>
      <c r="C30" s="37" t="s">
        <v>59</v>
      </c>
      <c r="D30" s="2" t="s">
        <v>49</v>
      </c>
      <c r="E30" s="33" t="s">
        <v>74</v>
      </c>
      <c r="F30" s="30" t="s">
        <v>49</v>
      </c>
      <c r="G30" s="7" t="s">
        <v>27</v>
      </c>
      <c r="H30" s="44">
        <v>20</v>
      </c>
      <c r="I30" s="39">
        <v>127.05</v>
      </c>
      <c r="J30" s="18">
        <f t="shared" si="0"/>
        <v>2541</v>
      </c>
      <c r="K30" s="19">
        <f t="shared" si="1"/>
        <v>2998.3799999999997</v>
      </c>
      <c r="L30" s="2" t="s">
        <v>30</v>
      </c>
      <c r="O30" s="42"/>
      <c r="P30" s="15"/>
      <c r="R30" s="15"/>
    </row>
    <row r="31" spans="2:18" s="8" customFormat="1" ht="81.75" customHeight="1" x14ac:dyDescent="0.25">
      <c r="B31" s="7">
        <v>25</v>
      </c>
      <c r="C31" s="37" t="s">
        <v>107</v>
      </c>
      <c r="D31" s="2" t="s">
        <v>108</v>
      </c>
      <c r="E31" s="33" t="s">
        <v>107</v>
      </c>
      <c r="F31" s="41" t="s">
        <v>109</v>
      </c>
      <c r="G31" s="7" t="s">
        <v>27</v>
      </c>
      <c r="H31" s="44">
        <v>1</v>
      </c>
      <c r="I31" s="76">
        <v>106088.32000000001</v>
      </c>
      <c r="J31" s="18">
        <f t="shared" si="0"/>
        <v>106088.32000000001</v>
      </c>
      <c r="K31" s="19">
        <f t="shared" si="1"/>
        <v>125184.2176</v>
      </c>
      <c r="L31" s="2" t="s">
        <v>30</v>
      </c>
      <c r="O31" s="42"/>
      <c r="P31" s="15"/>
      <c r="R31" s="15"/>
    </row>
    <row r="32" spans="2:18" s="8" customFormat="1" x14ac:dyDescent="0.25">
      <c r="B32" s="21"/>
      <c r="C32" s="38"/>
      <c r="D32" s="22"/>
      <c r="E32" s="34"/>
      <c r="F32" s="11"/>
      <c r="G32" s="21"/>
      <c r="H32" s="23"/>
      <c r="I32" s="24"/>
      <c r="J32" s="24" t="s">
        <v>36</v>
      </c>
      <c r="K32" s="25">
        <f>SUM(K7:K31)</f>
        <v>1982352.8943999994</v>
      </c>
      <c r="L32" s="3"/>
      <c r="O32" s="42"/>
    </row>
    <row r="33" spans="1:13" x14ac:dyDescent="0.25">
      <c r="A33" s="8"/>
      <c r="B33" s="10"/>
      <c r="C33" s="36"/>
      <c r="D33" s="27"/>
      <c r="E33" s="34"/>
      <c r="F33" s="11"/>
      <c r="G33" s="10"/>
      <c r="H33" s="10"/>
      <c r="I33" s="10"/>
      <c r="J33" s="10" t="s">
        <v>11</v>
      </c>
      <c r="K33" s="26">
        <f>K32-K32/1.18</f>
        <v>302392.8143999998</v>
      </c>
      <c r="L33" s="40"/>
      <c r="M33" s="8"/>
    </row>
    <row r="34" spans="1:13" x14ac:dyDescent="0.25">
      <c r="A34" s="8"/>
      <c r="B34" s="54" t="s">
        <v>110</v>
      </c>
      <c r="C34" s="51"/>
      <c r="D34" s="51"/>
      <c r="E34" s="51"/>
      <c r="F34" s="51"/>
      <c r="G34" s="51"/>
      <c r="H34" s="51"/>
      <c r="I34" s="51"/>
      <c r="J34" s="51"/>
      <c r="K34" s="51"/>
      <c r="L34" s="52"/>
      <c r="M34" s="8"/>
    </row>
    <row r="35" spans="1:13" ht="16.5" customHeight="1" x14ac:dyDescent="0.25">
      <c r="B35" s="61" t="s">
        <v>112</v>
      </c>
      <c r="C35" s="62"/>
      <c r="D35" s="62"/>
      <c r="E35" s="62"/>
      <c r="F35" s="62"/>
      <c r="G35" s="62"/>
      <c r="H35" s="62"/>
      <c r="I35" s="62"/>
      <c r="J35" s="62"/>
      <c r="K35" s="62"/>
      <c r="L35" s="63"/>
    </row>
    <row r="36" spans="1:13" ht="30.75" customHeight="1" x14ac:dyDescent="0.25">
      <c r="B36" s="60" t="s">
        <v>29</v>
      </c>
      <c r="C36" s="60"/>
      <c r="D36" s="60"/>
      <c r="E36" s="50" t="s">
        <v>113</v>
      </c>
      <c r="F36" s="51"/>
      <c r="G36" s="51"/>
      <c r="H36" s="51"/>
      <c r="I36" s="51"/>
      <c r="J36" s="51"/>
      <c r="K36" s="51"/>
      <c r="L36" s="52"/>
    </row>
    <row r="37" spans="1:13" ht="32.1" customHeight="1" x14ac:dyDescent="0.25">
      <c r="B37" s="55" t="s">
        <v>3</v>
      </c>
      <c r="C37" s="55"/>
      <c r="D37" s="55"/>
      <c r="E37" s="56" t="s">
        <v>7</v>
      </c>
      <c r="F37" s="71"/>
      <c r="G37" s="71"/>
      <c r="H37" s="71"/>
      <c r="I37" s="71"/>
      <c r="J37" s="71"/>
      <c r="K37" s="71"/>
      <c r="L37" s="72"/>
      <c r="M37" s="3"/>
    </row>
    <row r="38" spans="1:13" s="8" customFormat="1" ht="83.25" customHeight="1" x14ac:dyDescent="0.25">
      <c r="B38" s="55" t="s">
        <v>4</v>
      </c>
      <c r="C38" s="55"/>
      <c r="D38" s="55"/>
      <c r="E38" s="56" t="s">
        <v>60</v>
      </c>
      <c r="F38" s="57"/>
      <c r="G38" s="57"/>
      <c r="H38" s="57"/>
      <c r="I38" s="57"/>
      <c r="J38" s="57"/>
      <c r="K38" s="57"/>
      <c r="L38" s="57"/>
    </row>
    <row r="39" spans="1:13" s="8" customFormat="1" ht="33" customHeight="1" x14ac:dyDescent="0.25">
      <c r="B39" s="64" t="s">
        <v>13</v>
      </c>
      <c r="C39" s="65"/>
      <c r="D39" s="66"/>
      <c r="E39" s="73" t="s">
        <v>114</v>
      </c>
      <c r="F39" s="74"/>
      <c r="G39" s="74"/>
      <c r="H39" s="74"/>
      <c r="I39" s="74"/>
      <c r="J39" s="74"/>
      <c r="K39" s="74"/>
      <c r="L39" s="75"/>
    </row>
    <row r="40" spans="1:13" x14ac:dyDescent="0.25">
      <c r="A40" s="8"/>
      <c r="B40" s="64" t="s">
        <v>14</v>
      </c>
      <c r="C40" s="65"/>
      <c r="D40" s="66"/>
      <c r="E40" s="54" t="s">
        <v>28</v>
      </c>
      <c r="F40" s="51"/>
      <c r="G40" s="51"/>
      <c r="H40" s="51"/>
      <c r="I40" s="51"/>
      <c r="J40" s="51"/>
      <c r="K40" s="51"/>
      <c r="L40" s="52"/>
      <c r="M40" s="8"/>
    </row>
    <row r="41" spans="1:13" ht="19.5" customHeight="1" x14ac:dyDescent="0.25">
      <c r="B41" s="55" t="s">
        <v>5</v>
      </c>
      <c r="C41" s="55"/>
      <c r="D41" s="55"/>
      <c r="E41" s="54" t="s">
        <v>45</v>
      </c>
      <c r="F41" s="51"/>
      <c r="G41" s="51"/>
      <c r="H41" s="51"/>
      <c r="I41" s="51"/>
      <c r="J41" s="51"/>
      <c r="K41" s="51"/>
      <c r="L41" s="52"/>
    </row>
    <row r="42" spans="1:13" s="8" customFormat="1" ht="19.5" customHeight="1" x14ac:dyDescent="0.25">
      <c r="A42"/>
      <c r="B42" s="55" t="s">
        <v>6</v>
      </c>
      <c r="C42" s="55"/>
      <c r="D42" s="55"/>
      <c r="E42" s="54" t="s">
        <v>45</v>
      </c>
      <c r="F42" s="51"/>
      <c r="G42" s="51"/>
      <c r="H42" s="51"/>
      <c r="I42" s="51"/>
      <c r="J42" s="51"/>
      <c r="K42" s="51"/>
      <c r="L42" s="52"/>
      <c r="M42"/>
    </row>
    <row r="43" spans="1:13" x14ac:dyDescent="0.25">
      <c r="A43" s="8"/>
      <c r="B43" s="12"/>
      <c r="C43" s="12"/>
      <c r="D43" s="12"/>
      <c r="E43" s="12"/>
      <c r="F43" s="13"/>
      <c r="G43" s="13"/>
      <c r="H43" s="13"/>
      <c r="I43" s="13"/>
      <c r="J43" s="13"/>
      <c r="K43" s="13"/>
      <c r="L43" s="13"/>
      <c r="M43" s="8"/>
    </row>
    <row r="45" spans="1:13" x14ac:dyDescent="0.25">
      <c r="D45" s="5"/>
    </row>
    <row r="46" spans="1:13" x14ac:dyDescent="0.25">
      <c r="D46" s="5"/>
    </row>
  </sheetData>
  <mergeCells count="29">
    <mergeCell ref="B42:D42"/>
    <mergeCell ref="K4:K5"/>
    <mergeCell ref="B2:L2"/>
    <mergeCell ref="B37:D37"/>
    <mergeCell ref="B36:D36"/>
    <mergeCell ref="B35:L35"/>
    <mergeCell ref="B40:D40"/>
    <mergeCell ref="B4:B5"/>
    <mergeCell ref="B39:D39"/>
    <mergeCell ref="F4:F5"/>
    <mergeCell ref="G4:G5"/>
    <mergeCell ref="J4:J5"/>
    <mergeCell ref="I4:I5"/>
    <mergeCell ref="E42:L42"/>
    <mergeCell ref="E37:L37"/>
    <mergeCell ref="E39:L39"/>
    <mergeCell ref="E40:L40"/>
    <mergeCell ref="E41:L41"/>
    <mergeCell ref="B38:D38"/>
    <mergeCell ref="E38:L38"/>
    <mergeCell ref="B41:D41"/>
    <mergeCell ref="I1:L1"/>
    <mergeCell ref="C4:C5"/>
    <mergeCell ref="E4:E5"/>
    <mergeCell ref="E36:L36"/>
    <mergeCell ref="D4:D5"/>
    <mergeCell ref="L4:L5"/>
    <mergeCell ref="B34:L34"/>
    <mergeCell ref="H4:H5"/>
  </mergeCells>
  <pageMargins left="0.19685039370078741" right="0.39370078740157483" top="0.19685039370078741" bottom="0.19685039370078741" header="0.31496062992125984" footer="0.11811023622047245"/>
  <pageSetup paperSize="9" scale="76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4" t="s">
        <v>18</v>
      </c>
      <c r="B5" t="e">
        <f>XLR_ERRNAME</f>
        <v>#NAME?</v>
      </c>
    </row>
    <row r="6" spans="1:14" x14ac:dyDescent="0.25">
      <c r="A6" t="s">
        <v>19</v>
      </c>
      <c r="B6">
        <v>8573</v>
      </c>
      <c r="C6" s="15" t="s">
        <v>20</v>
      </c>
      <c r="D6">
        <v>5316</v>
      </c>
      <c r="E6" s="15" t="s">
        <v>21</v>
      </c>
      <c r="F6" s="15" t="s">
        <v>22</v>
      </c>
      <c r="G6" s="15" t="s">
        <v>23</v>
      </c>
      <c r="H6" s="15" t="s">
        <v>23</v>
      </c>
      <c r="I6" s="15" t="s">
        <v>23</v>
      </c>
      <c r="J6" s="15" t="s">
        <v>21</v>
      </c>
      <c r="K6" s="15" t="s">
        <v>24</v>
      </c>
      <c r="L6" s="15" t="s">
        <v>25</v>
      </c>
      <c r="M6" s="15" t="s">
        <v>26</v>
      </c>
      <c r="N6" s="15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Данилова Татьяна Владимировна</cp:lastModifiedBy>
  <cp:lastPrinted>2017-06-09T09:17:45Z</cp:lastPrinted>
  <dcterms:created xsi:type="dcterms:W3CDTF">2013-12-19T08:11:42Z</dcterms:created>
  <dcterms:modified xsi:type="dcterms:W3CDTF">2017-06-09T09:18:34Z</dcterms:modified>
</cp:coreProperties>
</file>